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Sheet1" sheetId="1" state="visible" r:id="rId2"/>
    <sheet name="Sheet2" sheetId="2" state="visible" r:id="rId3"/>
    <sheet name="Sheet3" sheetId="3" state="visible" r:id="rId4"/>
    <sheet name="Sheet4" sheetId="4" state="visible" r:id="rId5"/>
    <sheet name="Sheet5" sheetId="5" state="visible" r:id="rId6"/>
  </sheets>
  <calcPr iterateCount="100" refMode="A1" iterate="false" iterateDelta="0.001"/>
</workbook>
</file>

<file path=xl/sharedStrings.xml><?xml version="1.0" encoding="utf-8"?>
<sst xmlns="http://schemas.openxmlformats.org/spreadsheetml/2006/main" count="153" uniqueCount="118">
  <si>
    <t>Consider this set of 100% artificial data:</t>
  </si>
  <si>
    <t>x</t>
  </si>
  <si>
    <t>y</t>
  </si>
  <si>
    <t>slope</t>
  </si>
  <si>
    <t>a) Compute the slope of each segment from one data point to the next, then take the average of those slopes.</t>
  </si>
  <si>
    <t>What number do you get?</t>
  </si>
  <si>
    <t>b) Compute the end-to-end slope (from the first data point to the last):</t>
  </si>
  <si>
    <t>c) Compute the slope of the least-squares regression line</t>
  </si>
  <si>
    <t>d) Thoughts?</t>
  </si>
  <si>
    <t>% growth</t>
  </si>
  <si>
    <t>ln(y)</t>
  </si>
  <si>
    <t>a) Compute the percent change from each data point to the next, then take the average of those % changes.</t>
  </si>
  <si>
    <t>b) Compute the average percent growth: the annual % growth that would take you from the first point to the last:</t>
  </si>
  <si>
    <t>c) Compute the least-squares exponential fit, and extract from it the % growth rate:</t>
  </si>
  <si>
    <t>is the =SLOPE of the ln(y)-vs-x line; to convert to once-a-year compounding, we do =exp(slope of ln(y)-vs-x) – 1</t>
  </si>
  <si>
    <t>Why don't we use sum-of-absolute-residuals?</t>
  </si>
  <si>
    <t>Consider this 100% artificial data set:</t>
  </si>
  <si>
    <t>slope:</t>
  </si>
  <si>
    <t>intercept:</t>
  </si>
  <si>
    <t>predicted</t>
  </si>
  <si>
    <t>residual</t>
  </si>
  <si>
    <t>abs(resid)</t>
  </si>
  <si>
    <t>sum</t>
  </si>
  <si>
    <t>a) You can trust me that using slope=1.4, intercept=-1 for the predicted line will minimize the sum of absolute residuals.</t>
  </si>
  <si>
    <t>Calculate the resulting sum of absolute residuals. Hint: the answer is 7.</t>
  </si>
  <si>
    <t>b) Now try changing the slope to 1.45 ; what is the new sum of absolute residuals?</t>
  </si>
  <si>
    <t>c) Try changing the intercept to -0.7; what is the new sum of absolute residuals?</t>
  </si>
  <si>
    <t>d) What does this example reveal about why we don't often use the sum-of-absolute-residuals?</t>
  </si>
  <si>
    <t>Data for astronomy geeks:</t>
  </si>
  <si>
    <t>http://www.astro.washington.edu/courses/labs/clearinghouse/homeworks/hrdiagram.html</t>
  </si>
  <si>
    <t>Stars within 5 parsecs of our solar system:</t>
  </si>
  <si>
    <t>also see</t>
  </si>
  <si>
    <t>http://en.wikipedia.org/wiki/Hertzsprung%E2%80%93Russell_diagram</t>
  </si>
  <si>
    <t>Temperature</t>
  </si>
  <si>
    <t>Brightness factor (1=our sun)</t>
  </si>
  <si>
    <t>Star</t>
  </si>
  <si>
    <t>M(V)</t>
  </si>
  <si>
    <t>log(L/Lsun)</t>
  </si>
  <si>
    <t>Temp</t>
  </si>
  <si>
    <t>Type</t>
  </si>
  <si>
    <t>Sun </t>
  </si>
  <si>
    <t>G2</t>
  </si>
  <si>
    <t>*Alpha 
Centauri A </t>
  </si>
  <si>
    <t>Barnard's Star </t>
  </si>
  <si>
    <t>M4</t>
  </si>
  <si>
    <t>HD 93735 </t>
  </si>
  <si>
    <t>M2</t>
  </si>
  <si>
    <t>*UV Ceti (B) </t>
  </si>
  <si>
    <t>M6</t>
  </si>
  <si>
    <t>*Sirius B </t>
  </si>
  <si>
    <t>DA</t>
  </si>
  <si>
    <t>Ross 248 </t>
  </si>
  <si>
    <t>M5</t>
  </si>
  <si>
    <t>Ross 128 </t>
  </si>
  <si>
    <t>*GX Andromedae </t>
  </si>
  <si>
    <t>M1</t>
  </si>
  <si>
    <t>Epsilon Indi </t>
  </si>
  <si>
    <t>K3</t>
  </si>
  <si>
    <t>*61 Cygni B </t>
  </si>
  <si>
    <t>K5</t>
  </si>
  <si>
    <t>*Struve 2398 B </t>
  </si>
  <si>
    <t>*Procyon A </t>
  </si>
  <si>
    <t>F5</t>
  </si>
  <si>
    <t>Lacaille 9352 </t>
  </si>
  <si>
    <t>YZ Ceti </t>
  </si>
  <si>
    <t>Lacaille 8760 </t>
  </si>
  <si>
    <t>K5.5</t>
  </si>
  <si>
    <t>*Kruger 60 A </t>
  </si>
  <si>
    <t>M3.5</t>
  </si>
  <si>
    <t>BD -124523 </t>
  </si>
  <si>
    <t>Wolf 424 A </t>
  </si>
  <si>
    <t>TZ Arietis </t>
  </si>
  <si>
    <t>Altair </t>
  </si>
  <si>
    <t>A7</t>
  </si>
  <si>
    <t>*40 Eridani A </t>
  </si>
  <si>
    <t>K1</t>
  </si>
  <si>
    <t>*40 Eridani C </t>
  </si>
  <si>
    <t>*70 Ophiuchi B </t>
  </si>
  <si>
    <t>*Proxima 
Centauri </t>
  </si>
  <si>
    <t>M5.5</t>
  </si>
  <si>
    <t>*Alpha 
Centauri B </t>
  </si>
  <si>
    <t>Wolf 359 (CN Leo) </t>
  </si>
  <si>
    <t>*L726-8 ( A) </t>
  </si>
  <si>
    <t>*Sirius A </t>
  </si>
  <si>
    <t>A1</t>
  </si>
  <si>
    <t>Ross 154 </t>
  </si>
  <si>
    <t>Epsilon Eridani </t>
  </si>
  <si>
    <t>K2</t>
  </si>
  <si>
    <t>L 789-6 </t>
  </si>
  <si>
    <t>*GQ Andromedae </t>
  </si>
  <si>
    <t>*61 Cygni A </t>
  </si>
  <si>
    <t>*Struve 2398 A </t>
  </si>
  <si>
    <t>M3</t>
  </si>
  <si>
    <t>Tau Ceti </t>
  </si>
  <si>
    <t>G8</t>
  </si>
  <si>
    <t>*Procyon B </t>
  </si>
  <si>
    <t>DF</t>
  </si>
  <si>
    <t>G51-I5 </t>
  </si>
  <si>
    <t>M7</t>
  </si>
  <si>
    <t>BD +051668 </t>
  </si>
  <si>
    <t>Kapteyn's Star </t>
  </si>
  <si>
    <t>M0</t>
  </si>
  <si>
    <t>*Kruger 60 B </t>
  </si>
  <si>
    <t>Ross 614 A </t>
  </si>
  <si>
    <t>van Maanen's Star </t>
  </si>
  <si>
    <t>DB</t>
  </si>
  <si>
    <t>HD 225213 </t>
  </si>
  <si>
    <t>M22</t>
  </si>
  <si>
    <t>AD Leonis </t>
  </si>
  <si>
    <t>*40 Eridani B </t>
  </si>
  <si>
    <t>*70 Ophiuchi A </t>
  </si>
  <si>
    <t>K0</t>
  </si>
  <si>
    <t>EV Lacertae </t>
  </si>
  <si>
    <t>In class we saw data on the bonus point system used in Windows Solitaire.</t>
  </si>
  <si>
    <t>Suppose we wanted to collect data on other implementations of Solitaire.</t>
  </si>
  <si>
    <t>How many data points would we need to collect to fit a power or exponential relationship?</t>
  </si>
  <si>
    <t>How many data points would we need to collect to be able to tell which fit is better, a power or exponential relationship?</t>
  </si>
  <si>
    <t>If you have time, go collect some data and report it here. Include the name of the software you're using.</t>
  </si>
</sst>
</file>

<file path=xl/styles.xml><?xml version="1.0" encoding="utf-8"?>
<styleSheet xmlns="http://schemas.openxmlformats.org/spreadsheetml/2006/main">
  <numFmts count="6">
    <numFmt formatCode="GENERAL" numFmtId="164"/>
    <numFmt formatCode="GENERAL" numFmtId="165"/>
    <numFmt formatCode="0.0000" numFmtId="166"/>
    <numFmt formatCode="0.00%" numFmtId="167"/>
    <numFmt formatCode="0.0000%" numFmtId="168"/>
    <numFmt formatCode="0.00E+00" numFmtId="169"/>
  </numFmts>
  <fonts count="6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Times New Roman"/>
      <family val="1"/>
      <b val="true"/>
      <i val="true"/>
      <sz val="10"/>
    </font>
    <font>
      <name val="Times New Roman"/>
      <family val="1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false" applyProtection="false" borderId="0" fillId="0" fontId="0" numFmtId="164" xfId="0"/>
    <xf applyAlignment="false" applyBorder="false" applyFont="false" applyProtection="false" borderId="0" fillId="0" fontId="0" numFmtId="165" xfId="0"/>
    <xf applyAlignment="false" applyBorder="false" applyFont="false" applyProtection="false" borderId="0" fillId="0" fontId="0" numFmtId="166" xfId="0"/>
    <xf applyAlignment="false" applyBorder="false" applyFont="false" applyProtection="false" borderId="0" fillId="0" fontId="0" numFmtId="167" xfId="0"/>
    <xf applyAlignment="false" applyBorder="false" applyFont="false" applyProtection="false" borderId="0" fillId="0" fontId="0" numFmtId="168" xfId="0"/>
    <xf applyAlignment="true" applyBorder="false" applyFont="true" applyProtection="false" borderId="0" fillId="0" fontId="0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4" numFmtId="164" xfId="0">
      <alignment horizontal="center" indent="0" shrinkToFit="false" textRotation="0" vertical="bottom" wrapText="true"/>
    </xf>
    <xf applyAlignment="true" applyBorder="false" applyFont="true" applyProtection="false" borderId="0" fillId="0" fontId="5" numFmtId="164" xfId="0">
      <alignment horizontal="general" indent="0" shrinkToFit="false" textRotation="0" vertical="bottom" wrapText="true"/>
    </xf>
    <xf applyAlignment="true" applyBorder="false" applyFont="true" applyProtection="false" borderId="0" fillId="0" fontId="5" numFmtId="169" xfId="0">
      <alignment horizontal="general" indent="0" shrinkToFit="false" textRotation="0" vertical="bottom" wrapText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257" min="1" style="0" width="11.6235294117647"/>
  </cols>
  <sheetData>
    <row collapsed="false" customFormat="false" customHeight="false" hidden="false" ht="12.8" outlineLevel="0" r="1">
      <c r="A1" s="0" t="s">
        <v>0</v>
      </c>
    </row>
    <row collapsed="false" customFormat="false" customHeight="false" hidden="false" ht="12.8" outlineLevel="0" r="9">
      <c r="A9" s="0" t="s">
        <v>1</v>
      </c>
      <c r="B9" s="0" t="s">
        <v>2</v>
      </c>
      <c r="C9" s="0" t="s">
        <v>3</v>
      </c>
    </row>
    <row collapsed="false" customFormat="false" customHeight="false" hidden="false" ht="12.8" outlineLevel="0" r="10">
      <c r="A10" s="0" t="n">
        <v>0</v>
      </c>
      <c r="B10" s="0" t="n">
        <v>1</v>
      </c>
    </row>
    <row collapsed="false" customFormat="false" customHeight="false" hidden="false" ht="12.8" outlineLevel="0" r="11">
      <c r="A11" s="0" t="n">
        <v>1</v>
      </c>
      <c r="B11" s="0" t="n">
        <v>2</v>
      </c>
      <c r="C11" s="1" t="n">
        <f aca="false">(B11-B10)/(A11-A10)</f>
        <v>1</v>
      </c>
    </row>
    <row collapsed="false" customFormat="false" customHeight="false" hidden="false" ht="12.8" outlineLevel="0" r="12">
      <c r="A12" s="0" t="n">
        <v>2</v>
      </c>
      <c r="B12" s="0" t="n">
        <v>6.5</v>
      </c>
      <c r="C12" s="1" t="n">
        <f aca="false">(B12-B11)/(A12-A11)</f>
        <v>4.5</v>
      </c>
    </row>
    <row collapsed="false" customFormat="false" customHeight="false" hidden="false" ht="12.8" outlineLevel="0" r="13">
      <c r="A13" s="0" t="n">
        <v>3</v>
      </c>
      <c r="B13" s="0" t="n">
        <v>8.5</v>
      </c>
      <c r="C13" s="1" t="n">
        <f aca="false">(B13-B12)/(A13-A12)</f>
        <v>2</v>
      </c>
    </row>
    <row collapsed="false" customFormat="false" customHeight="false" hidden="false" ht="12.8" outlineLevel="0" r="14">
      <c r="A14" s="0" t="n">
        <v>4</v>
      </c>
      <c r="B14" s="0" t="n">
        <v>13</v>
      </c>
      <c r="C14" s="1" t="n">
        <f aca="false">(B14-B13)/(A14-A13)</f>
        <v>4.5</v>
      </c>
    </row>
    <row collapsed="false" customFormat="false" customHeight="false" hidden="false" ht="12.8" outlineLevel="0" r="15">
      <c r="A15" s="0" t="n">
        <v>5</v>
      </c>
      <c r="B15" s="0" t="n">
        <v>14.9</v>
      </c>
      <c r="C15" s="1" t="n">
        <f aca="false">(B15-B14)/(A15-A14)</f>
        <v>1.9</v>
      </c>
    </row>
    <row collapsed="false" customFormat="false" customHeight="false" hidden="false" ht="12.8" outlineLevel="0" r="19">
      <c r="A19" s="0" t="s">
        <v>4</v>
      </c>
    </row>
    <row collapsed="false" customFormat="false" customHeight="false" hidden="false" ht="12.8" outlineLevel="0" r="20">
      <c r="A20" s="0" t="s">
        <v>5</v>
      </c>
    </row>
    <row collapsed="false" customFormat="false" customHeight="false" hidden="false" ht="12.8" outlineLevel="0" r="21">
      <c r="A21" s="2" t="n">
        <f aca="false">AVERAGE(C11:C15)</f>
        <v>2.78</v>
      </c>
    </row>
    <row collapsed="false" customFormat="false" customHeight="false" hidden="false" ht="12.8" outlineLevel="0" r="23">
      <c r="A23" s="0" t="s">
        <v>6</v>
      </c>
    </row>
    <row collapsed="false" customFormat="false" customHeight="false" hidden="false" ht="12.8" outlineLevel="0" r="24">
      <c r="A24" s="2" t="n">
        <f aca="false">(B15-B10)/(A15-A10)</f>
        <v>2.78</v>
      </c>
    </row>
    <row collapsed="false" customFormat="false" customHeight="false" hidden="false" ht="12.8" outlineLevel="0" r="26">
      <c r="A26" s="0" t="s">
        <v>7</v>
      </c>
    </row>
    <row collapsed="false" customFormat="false" customHeight="false" hidden="false" ht="12.8" outlineLevel="0" r="27">
      <c r="A27" s="2" t="n">
        <f aca="false">SLOPE(B10:B15,A10:A15)</f>
        <v>2.98571428571429</v>
      </c>
    </row>
    <row collapsed="false" customFormat="false" customHeight="false" hidden="false" ht="12.8" outlineLevel="0" r="29">
      <c r="A29" s="0" t="s">
        <v>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257" min="1" style="0" width="11.6235294117647"/>
  </cols>
  <sheetData>
    <row collapsed="false" customFormat="false" customHeight="false" hidden="false" ht="12.8" outlineLevel="0" r="1">
      <c r="A1" s="0" t="s">
        <v>0</v>
      </c>
    </row>
    <row collapsed="false" customFormat="false" customHeight="false" hidden="false" ht="12.8" outlineLevel="0" r="9">
      <c r="A9" s="0" t="s">
        <v>1</v>
      </c>
      <c r="B9" s="0" t="s">
        <v>2</v>
      </c>
      <c r="C9" s="0" t="s">
        <v>9</v>
      </c>
      <c r="E9" s="0" t="s">
        <v>1</v>
      </c>
      <c r="F9" s="0" t="s">
        <v>10</v>
      </c>
    </row>
    <row collapsed="false" customFormat="false" customHeight="false" hidden="false" ht="12.8" outlineLevel="0" r="10">
      <c r="A10" s="0" t="n">
        <v>0</v>
      </c>
      <c r="B10" s="1" t="n">
        <f aca="false">1.2^A10+MOD(A10+1,2)*0.02-0.01</f>
        <v>1.01</v>
      </c>
      <c r="E10" s="1" t="n">
        <f aca="false">A10</f>
        <v>0</v>
      </c>
      <c r="F10" s="2" t="n">
        <f aca="false">LN(B10)</f>
        <v>0.00995033085316809</v>
      </c>
    </row>
    <row collapsed="false" customFormat="false" customHeight="false" hidden="false" ht="12.8" outlineLevel="0" r="11">
      <c r="A11" s="0" t="n">
        <v>1</v>
      </c>
      <c r="B11" s="1" t="n">
        <f aca="false">1.2^A11+MOD(A11+1,2)*0.02-0.01</f>
        <v>1.19</v>
      </c>
      <c r="C11" s="3" t="n">
        <f aca="false">B11/B10-1</f>
        <v>0.178217821782178</v>
      </c>
      <c r="E11" s="1" t="n">
        <f aca="false">A11</f>
        <v>1</v>
      </c>
      <c r="F11" s="2" t="n">
        <f aca="false">LN(B11)</f>
        <v>0.173953307123438</v>
      </c>
    </row>
    <row collapsed="false" customFormat="false" customHeight="false" hidden="false" ht="12.8" outlineLevel="0" r="12">
      <c r="A12" s="0" t="n">
        <v>2</v>
      </c>
      <c r="B12" s="1" t="n">
        <f aca="false">1.2^A12+MOD(A12+1,2)*0.02-0.01</f>
        <v>1.45</v>
      </c>
      <c r="C12" s="3" t="n">
        <f aca="false">B12/B11-1</f>
        <v>0.218487394957983</v>
      </c>
      <c r="E12" s="1" t="n">
        <f aca="false">A12</f>
        <v>2</v>
      </c>
      <c r="F12" s="2" t="n">
        <f aca="false">LN(B12)</f>
        <v>0.371563556432483</v>
      </c>
    </row>
    <row collapsed="false" customFormat="false" customHeight="false" hidden="false" ht="12.8" outlineLevel="0" r="13">
      <c r="A13" s="0" t="n">
        <v>3</v>
      </c>
      <c r="B13" s="1" t="n">
        <f aca="false">1.2^A13+MOD(A13+1,2)*0.02-0.01</f>
        <v>1.718</v>
      </c>
      <c r="C13" s="3" t="n">
        <f aca="false">B13/B12-1</f>
        <v>0.184827586206896</v>
      </c>
      <c r="E13" s="1" t="n">
        <f aca="false">A13</f>
        <v>3</v>
      </c>
      <c r="F13" s="2" t="n">
        <f aca="false">LN(B13)</f>
        <v>0.541160823562064</v>
      </c>
    </row>
    <row collapsed="false" customFormat="false" customHeight="false" hidden="false" ht="12.8" outlineLevel="0" r="14">
      <c r="A14" s="0" t="n">
        <v>4</v>
      </c>
      <c r="B14" s="1" t="n">
        <f aca="false">1.2^A14+MOD(A14+1,2)*0.02-0.01</f>
        <v>2.0836</v>
      </c>
      <c r="C14" s="3" t="n">
        <f aca="false">B14/B13-1</f>
        <v>0.212805587892899</v>
      </c>
      <c r="E14" s="1" t="n">
        <f aca="false">A14</f>
        <v>4</v>
      </c>
      <c r="F14" s="2" t="n">
        <f aca="false">LN(B14)</f>
        <v>0.734097166888899</v>
      </c>
    </row>
    <row collapsed="false" customFormat="false" customHeight="false" hidden="false" ht="12.8" outlineLevel="0" r="15">
      <c r="A15" s="0" t="n">
        <v>5</v>
      </c>
      <c r="B15" s="1" t="n">
        <f aca="false">1.2^A15+MOD(A15+1,2)*0.02-0.01</f>
        <v>2.47832</v>
      </c>
      <c r="C15" s="3" t="n">
        <f aca="false">B15/B14-1</f>
        <v>0.189441351507007</v>
      </c>
      <c r="E15" s="1" t="n">
        <f aca="false">A15</f>
        <v>5</v>
      </c>
      <c r="F15" s="2" t="n">
        <f aca="false">LN(B15)</f>
        <v>0.907580911269886</v>
      </c>
    </row>
    <row collapsed="false" customFormat="false" customHeight="false" hidden="false" ht="12.8" outlineLevel="0" r="19">
      <c r="A19" s="0" t="s">
        <v>11</v>
      </c>
    </row>
    <row collapsed="false" customFormat="false" customHeight="false" hidden="false" ht="12.8" outlineLevel="0" r="20">
      <c r="A20" s="0" t="s">
        <v>5</v>
      </c>
    </row>
    <row collapsed="false" customFormat="false" customHeight="false" hidden="false" ht="12.8" outlineLevel="0" r="21">
      <c r="A21" s="4" t="inlineStr">
        <f aca="false">AVERAGE(C11:C15)</f>
        <is>
          <t/>
        </is>
      </c>
    </row>
    <row collapsed="false" customFormat="false" customHeight="false" hidden="false" ht="12.8" outlineLevel="0" r="23">
      <c r="A23" s="0" t="s">
        <v>12</v>
      </c>
    </row>
    <row collapsed="false" customFormat="false" customHeight="false" hidden="false" ht="12.8" outlineLevel="0" r="24">
      <c r="A24" s="4" t="n">
        <f aca="false">(B15/B10)^(1/(A15-A10)) - 1</f>
        <v>0.19665015547459</v>
      </c>
    </row>
    <row collapsed="false" customFormat="false" customHeight="false" hidden="false" ht="12.8" outlineLevel="0" r="26">
      <c r="A26" s="0" t="s">
        <v>13</v>
      </c>
    </row>
    <row collapsed="false" customFormat="false" customHeight="false" hidden="false" ht="12.8" outlineLevel="0" r="27">
      <c r="A27" s="4" t="n">
        <f aca="false">SLOPE(F10:F15,E10:E15)</f>
        <v>0.181090907100273</v>
      </c>
      <c r="B27" s="0" t="s">
        <v>14</v>
      </c>
    </row>
    <row collapsed="false" customFormat="false" customHeight="false" hidden="false" ht="12.8" outlineLevel="0" r="28">
      <c r="A28" s="4" t="n">
        <f aca="false">EXP(A27)-1</f>
        <v>0.198524128694134</v>
      </c>
    </row>
    <row collapsed="false" customFormat="false" customHeight="false" hidden="false" ht="12.8" outlineLevel="0" r="29">
      <c r="A29" s="0" t="s">
        <v>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257" min="1" style="0" width="11.6235294117647"/>
  </cols>
  <sheetData>
    <row collapsed="false" customFormat="false" customHeight="false" hidden="false" ht="12.8" outlineLevel="0" r="1">
      <c r="A1" s="0" t="s">
        <v>15</v>
      </c>
    </row>
    <row collapsed="false" customFormat="false" customHeight="false" hidden="false" ht="12.8" outlineLevel="0" r="4">
      <c r="A4" s="0" t="s">
        <v>16</v>
      </c>
    </row>
    <row collapsed="false" customFormat="false" customHeight="false" hidden="false" ht="12.8" outlineLevel="0" r="6">
      <c r="B6" s="0" t="s">
        <v>17</v>
      </c>
      <c r="C6" s="0" t="n">
        <v>1.45</v>
      </c>
    </row>
    <row collapsed="false" customFormat="false" customHeight="false" hidden="false" ht="12.8" outlineLevel="0" r="7">
      <c r="B7" s="0" t="s">
        <v>18</v>
      </c>
      <c r="C7" s="0" t="n">
        <v>-0.7</v>
      </c>
    </row>
    <row collapsed="false" customFormat="false" customHeight="false" hidden="false" ht="12.8" outlineLevel="0" r="9">
      <c r="A9" s="0" t="s">
        <v>1</v>
      </c>
      <c r="B9" s="0" t="s">
        <v>2</v>
      </c>
      <c r="C9" s="0" t="s">
        <v>19</v>
      </c>
      <c r="D9" s="0" t="s">
        <v>20</v>
      </c>
      <c r="E9" s="0" t="s">
        <v>21</v>
      </c>
    </row>
    <row collapsed="false" customFormat="false" customHeight="false" hidden="false" ht="12.8" outlineLevel="0" r="10">
      <c r="A10" s="0" t="n">
        <v>3</v>
      </c>
      <c r="B10" s="0" t="n">
        <v>2</v>
      </c>
      <c r="C10" s="1" t="n">
        <f aca="false">A10*$C$6+$C$7</f>
        <v>3.65</v>
      </c>
      <c r="D10" s="1" t="n">
        <f aca="false">B10-C10</f>
        <v>-1.65</v>
      </c>
      <c r="E10" s="1" t="n">
        <f aca="false">ABS(D10)</f>
        <v>1.65</v>
      </c>
    </row>
    <row collapsed="false" customFormat="false" customHeight="false" hidden="false" ht="12.8" outlineLevel="0" r="11">
      <c r="A11" s="0" t="n">
        <v>3</v>
      </c>
      <c r="B11" s="0" t="n">
        <v>5</v>
      </c>
      <c r="C11" s="1" t="n">
        <f aca="false">A11*$C$6+$C$7</f>
        <v>3.65</v>
      </c>
      <c r="D11" s="1" t="n">
        <f aca="false">B11-C11</f>
        <v>1.35</v>
      </c>
      <c r="E11" s="1" t="n">
        <f aca="false">ABS(D11)</f>
        <v>1.35</v>
      </c>
    </row>
    <row collapsed="false" customFormat="false" customHeight="false" hidden="false" ht="12.8" outlineLevel="0" r="12">
      <c r="A12" s="0" t="n">
        <v>11</v>
      </c>
      <c r="B12" s="0" t="n">
        <v>13</v>
      </c>
      <c r="C12" s="1" t="n">
        <f aca="false">A12*$C$6+$C$7</f>
        <v>15.25</v>
      </c>
      <c r="D12" s="1" t="n">
        <f aca="false">B12-C12</f>
        <v>-2.25</v>
      </c>
      <c r="E12" s="1" t="n">
        <f aca="false">ABS(D12)</f>
        <v>2.25</v>
      </c>
    </row>
    <row collapsed="false" customFormat="false" customHeight="false" hidden="false" ht="12.8" outlineLevel="0" r="13">
      <c r="A13" s="0" t="n">
        <v>11</v>
      </c>
      <c r="B13" s="0" t="n">
        <v>17</v>
      </c>
      <c r="C13" s="1" t="n">
        <f aca="false">A13*$C$6+$C$7</f>
        <v>15.25</v>
      </c>
      <c r="D13" s="1" t="n">
        <f aca="false">B13-C13</f>
        <v>1.75</v>
      </c>
      <c r="E13" s="1" t="n">
        <f aca="false">ABS(D13)</f>
        <v>1.75</v>
      </c>
    </row>
    <row collapsed="false" customFormat="false" customHeight="false" hidden="false" ht="12.8" outlineLevel="0" r="14">
      <c r="E14" s="0" t="s">
        <v>22</v>
      </c>
    </row>
    <row collapsed="false" customFormat="false" customHeight="false" hidden="false" ht="12.8" outlineLevel="0" r="15">
      <c r="E15" s="1" t="n">
        <f aca="false">SUM(E10:E13)</f>
        <v>7</v>
      </c>
    </row>
    <row collapsed="false" customFormat="false" customHeight="false" hidden="false" ht="12.8" outlineLevel="0" r="17">
      <c r="A17" s="0" t="s">
        <v>23</v>
      </c>
    </row>
    <row collapsed="false" customFormat="false" customHeight="false" hidden="false" ht="12.8" outlineLevel="0" r="18">
      <c r="A18" s="0" t="s">
        <v>24</v>
      </c>
    </row>
    <row collapsed="false" customFormat="false" customHeight="false" hidden="false" ht="12.8" outlineLevel="0" r="21">
      <c r="A21" s="0" t="s">
        <v>25</v>
      </c>
    </row>
    <row collapsed="false" customFormat="false" customHeight="false" hidden="false" ht="12.8" outlineLevel="0" r="24">
      <c r="A24" s="0" t="s">
        <v>26</v>
      </c>
    </row>
    <row collapsed="false" customFormat="false" customHeight="false" hidden="false" ht="12.8" outlineLevel="0" r="27">
      <c r="A27" s="0" t="s">
        <v>27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5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257" min="1" style="0" width="11.6235294117647"/>
  </cols>
  <sheetData>
    <row collapsed="false" customFormat="false" customHeight="false" hidden="false" ht="12.8" outlineLevel="0" r="1">
      <c r="A1" s="0" t="s">
        <v>28</v>
      </c>
    </row>
    <row collapsed="false" customFormat="false" customHeight="false" hidden="false" ht="12.8" outlineLevel="0" r="2">
      <c r="A2" s="0" t="s">
        <v>29</v>
      </c>
    </row>
    <row collapsed="false" customFormat="false" customHeight="false" hidden="false" ht="12.8" outlineLevel="0" r="3">
      <c r="A3" s="0" t="s">
        <v>30</v>
      </c>
      <c r="H3" s="0" t="s">
        <v>31</v>
      </c>
    </row>
    <row collapsed="false" customFormat="false" customHeight="false" hidden="false" ht="12.8" outlineLevel="0" r="4">
      <c r="H4" s="0" t="s">
        <v>32</v>
      </c>
    </row>
    <row collapsed="false" customFormat="false" customHeight="false" hidden="false" ht="12.8" outlineLevel="0" r="5">
      <c r="A5" s="5" t="s">
        <v>1</v>
      </c>
      <c r="B5" s="5" t="s">
        <v>2</v>
      </c>
      <c r="R5" s="5" t="s">
        <v>2</v>
      </c>
      <c r="S5" s="5" t="s">
        <v>1</v>
      </c>
    </row>
    <row collapsed="false" customFormat="false" customHeight="false" hidden="false" ht="35.05" outlineLevel="0" r="6">
      <c r="A6" s="6" t="s">
        <v>33</v>
      </c>
      <c r="B6" s="6" t="s">
        <v>34</v>
      </c>
      <c r="P6" s="6" t="s">
        <v>35</v>
      </c>
      <c r="Q6" s="6" t="s">
        <v>36</v>
      </c>
      <c r="R6" s="6" t="s">
        <v>37</v>
      </c>
      <c r="S6" s="6" t="s">
        <v>38</v>
      </c>
      <c r="T6" s="6" t="s">
        <v>39</v>
      </c>
    </row>
    <row collapsed="false" customFormat="false" customHeight="false" hidden="false" ht="12.8" outlineLevel="0" r="7">
      <c r="A7" s="7" t="n">
        <v>5840</v>
      </c>
      <c r="B7" s="8" t="n">
        <f aca="false">10^R7</f>
        <v>1</v>
      </c>
      <c r="P7" s="7" t="s">
        <v>40</v>
      </c>
      <c r="Q7" s="7" t="n">
        <v>4.8</v>
      </c>
      <c r="R7" s="7" t="n">
        <v>0</v>
      </c>
      <c r="S7" s="7" t="n">
        <v>5840</v>
      </c>
      <c r="T7" s="7" t="s">
        <v>41</v>
      </c>
    </row>
    <row collapsed="false" customFormat="false" customHeight="false" hidden="false" ht="23.85" outlineLevel="0" r="8">
      <c r="A8" s="7" t="n">
        <v>5840</v>
      </c>
      <c r="B8" s="8" t="n">
        <f aca="false">10^R8</f>
        <v>1.51356124843621</v>
      </c>
      <c r="P8" s="7" t="s">
        <v>42</v>
      </c>
      <c r="Q8" s="7" t="n">
        <v>4.3</v>
      </c>
      <c r="R8" s="7" t="n">
        <v>0.18</v>
      </c>
      <c r="S8" s="7" t="n">
        <v>5840</v>
      </c>
      <c r="T8" s="7" t="s">
        <v>41</v>
      </c>
    </row>
    <row collapsed="false" customFormat="false" customHeight="false" hidden="false" ht="12.8" outlineLevel="0" r="9">
      <c r="A9" s="7" t="n">
        <v>2800</v>
      </c>
      <c r="B9" s="8" t="n">
        <f aca="false">10^R9</f>
        <v>0.000407380277804113</v>
      </c>
      <c r="P9" s="7" t="s">
        <v>43</v>
      </c>
      <c r="Q9" s="7" t="n">
        <v>13.2</v>
      </c>
      <c r="R9" s="7" t="n">
        <v>-3.39</v>
      </c>
      <c r="S9" s="7" t="n">
        <v>2800</v>
      </c>
      <c r="T9" s="7" t="s">
        <v>44</v>
      </c>
    </row>
    <row collapsed="false" customFormat="false" customHeight="false" hidden="false" ht="12.8" outlineLevel="0" r="10">
      <c r="A10" s="7" t="n">
        <v>3200</v>
      </c>
      <c r="B10" s="8" t="n">
        <f aca="false">10^R10</f>
        <v>0.00501187233627272</v>
      </c>
      <c r="P10" s="7" t="s">
        <v>45</v>
      </c>
      <c r="Q10" s="7" t="n">
        <v>10.5</v>
      </c>
      <c r="R10" s="7" t="n">
        <v>-2.3</v>
      </c>
      <c r="S10" s="7" t="n">
        <v>3200</v>
      </c>
      <c r="T10" s="7" t="s">
        <v>46</v>
      </c>
    </row>
    <row collapsed="false" customFormat="false" customHeight="false" hidden="false" ht="12.8" outlineLevel="0" r="11">
      <c r="A11" s="7" t="n">
        <v>2670</v>
      </c>
      <c r="B11" s="8" t="n">
        <f aca="false">10^R11</f>
        <v>3.31131121482591E-005</v>
      </c>
      <c r="P11" s="7" t="s">
        <v>47</v>
      </c>
      <c r="Q11" s="7" t="n">
        <v>16</v>
      </c>
      <c r="R11" s="7" t="n">
        <v>-4.48</v>
      </c>
      <c r="S11" s="7" t="n">
        <v>2670</v>
      </c>
      <c r="T11" s="7" t="s">
        <v>48</v>
      </c>
    </row>
    <row collapsed="false" customFormat="false" customHeight="false" hidden="false" ht="12.8" outlineLevel="0" r="12">
      <c r="A12" s="7" t="n">
        <v>14800</v>
      </c>
      <c r="B12" s="8" t="n">
        <f aca="false">10^R12</f>
        <v>0.00263026799189538</v>
      </c>
      <c r="P12" s="7" t="s">
        <v>49</v>
      </c>
      <c r="Q12" s="7" t="n">
        <v>11.2</v>
      </c>
      <c r="R12" s="7" t="n">
        <v>-2.58</v>
      </c>
      <c r="S12" s="7" t="n">
        <v>14800</v>
      </c>
      <c r="T12" s="7" t="s">
        <v>50</v>
      </c>
    </row>
    <row collapsed="false" customFormat="false" customHeight="false" hidden="false" ht="12.8" outlineLevel="0" r="13">
      <c r="A13" s="7" t="n">
        <v>2670</v>
      </c>
      <c r="B13" s="8" t="n">
        <f aca="false">10^R13</f>
        <v>9.77237220955811E-005</v>
      </c>
      <c r="P13" s="7" t="s">
        <v>51</v>
      </c>
      <c r="Q13" s="7" t="n">
        <v>14.8</v>
      </c>
      <c r="R13" s="7" t="n">
        <v>-4.01</v>
      </c>
      <c r="S13" s="7" t="n">
        <v>2670</v>
      </c>
      <c r="T13" s="7" t="s">
        <v>52</v>
      </c>
    </row>
    <row collapsed="false" customFormat="false" customHeight="false" hidden="false" ht="12.8" outlineLevel="0" r="14">
      <c r="A14" s="7" t="n">
        <v>2800</v>
      </c>
      <c r="B14" s="8" t="n">
        <f aca="false">10^R14</f>
        <v>0.000323593656929628</v>
      </c>
      <c r="P14" s="7" t="s">
        <v>53</v>
      </c>
      <c r="Q14" s="7" t="n">
        <v>13.5</v>
      </c>
      <c r="R14" s="7" t="n">
        <v>-3.49</v>
      </c>
      <c r="S14" s="7" t="n">
        <v>2800</v>
      </c>
      <c r="T14" s="7" t="s">
        <v>44</v>
      </c>
    </row>
    <row collapsed="false" customFormat="false" customHeight="false" hidden="false" ht="23.85" outlineLevel="0" r="15">
      <c r="A15" s="7" t="n">
        <v>3340</v>
      </c>
      <c r="B15" s="8" t="n">
        <f aca="false">10^R15</f>
        <v>0.00549540873857625</v>
      </c>
      <c r="P15" s="7" t="s">
        <v>54</v>
      </c>
      <c r="Q15" s="7" t="n">
        <v>10.4</v>
      </c>
      <c r="R15" s="7" t="n">
        <v>-2.26</v>
      </c>
      <c r="S15" s="7" t="n">
        <v>3340</v>
      </c>
      <c r="T15" s="7" t="s">
        <v>55</v>
      </c>
    </row>
    <row collapsed="false" customFormat="false" customHeight="false" hidden="false" ht="12.8" outlineLevel="0" r="16">
      <c r="A16" s="7" t="n">
        <v>4130</v>
      </c>
      <c r="B16" s="8" t="n">
        <f aca="false">10^R16</f>
        <v>0.125892541179417</v>
      </c>
      <c r="P16" s="7" t="s">
        <v>56</v>
      </c>
      <c r="Q16" s="7" t="n">
        <v>7</v>
      </c>
      <c r="R16" s="7" t="n">
        <v>-0.9</v>
      </c>
      <c r="S16" s="7" t="n">
        <v>4130</v>
      </c>
      <c r="T16" s="7" t="s">
        <v>57</v>
      </c>
    </row>
    <row collapsed="false" customFormat="false" customHeight="false" hidden="false" ht="12.8" outlineLevel="0" r="17">
      <c r="A17" s="7" t="n">
        <v>3870</v>
      </c>
      <c r="B17" s="8" t="n">
        <f aca="false">10^R17</f>
        <v>0.0354813389233575</v>
      </c>
      <c r="P17" s="7" t="s">
        <v>58</v>
      </c>
      <c r="Q17" s="7" t="n">
        <v>8.4</v>
      </c>
      <c r="R17" s="7" t="n">
        <v>-1.45</v>
      </c>
      <c r="S17" s="7" t="n">
        <v>3870</v>
      </c>
      <c r="T17" s="7" t="s">
        <v>59</v>
      </c>
    </row>
    <row collapsed="false" customFormat="false" customHeight="false" hidden="false" ht="23.85" outlineLevel="0" r="18">
      <c r="A18" s="7" t="n">
        <v>2940</v>
      </c>
      <c r="B18" s="8" t="n">
        <f aca="false">10^R18</f>
        <v>0.00131825673855641</v>
      </c>
      <c r="P18" s="7" t="s">
        <v>60</v>
      </c>
      <c r="Q18" s="7" t="n">
        <v>11.9</v>
      </c>
      <c r="R18" s="7" t="n">
        <v>-2.88</v>
      </c>
      <c r="S18" s="7" t="n">
        <v>2940</v>
      </c>
      <c r="T18" s="7" t="s">
        <v>44</v>
      </c>
    </row>
    <row collapsed="false" customFormat="false" customHeight="false" hidden="false" ht="12.8" outlineLevel="0" r="19">
      <c r="A19" s="7" t="n">
        <v>6600</v>
      </c>
      <c r="B19" s="8" t="n">
        <f aca="false">10^R19</f>
        <v>7.58577575029184</v>
      </c>
      <c r="P19" s="7" t="s">
        <v>61</v>
      </c>
      <c r="Q19" s="7" t="n">
        <v>2.6</v>
      </c>
      <c r="R19" s="7" t="n">
        <v>0.88</v>
      </c>
      <c r="S19" s="7" t="n">
        <v>6600</v>
      </c>
      <c r="T19" s="7" t="s">
        <v>62</v>
      </c>
    </row>
    <row collapsed="false" customFormat="false" customHeight="false" hidden="false" ht="12.8" outlineLevel="0" r="20">
      <c r="A20" s="7" t="n">
        <v>3340</v>
      </c>
      <c r="B20" s="8" t="n">
        <f aca="false">10^R20</f>
        <v>0.0117489755493953</v>
      </c>
      <c r="P20" s="7" t="s">
        <v>63</v>
      </c>
      <c r="Q20" s="7" t="n">
        <v>9.6</v>
      </c>
      <c r="R20" s="7" t="n">
        <v>-1.93</v>
      </c>
      <c r="S20" s="7" t="n">
        <v>3340</v>
      </c>
      <c r="T20" s="7" t="s">
        <v>55</v>
      </c>
    </row>
    <row collapsed="false" customFormat="false" customHeight="false" hidden="false" ht="12.8" outlineLevel="0" r="21">
      <c r="A21" s="7" t="n">
        <v>2670</v>
      </c>
      <c r="B21" s="8" t="n">
        <f aca="false">10^R21</f>
        <v>0.000177827941003892</v>
      </c>
      <c r="P21" s="7" t="s">
        <v>64</v>
      </c>
      <c r="Q21" s="7" t="n">
        <v>14.1</v>
      </c>
      <c r="R21" s="7" t="n">
        <v>-3.75</v>
      </c>
      <c r="S21" s="7" t="n">
        <v>2670</v>
      </c>
      <c r="T21" s="7" t="s">
        <v>52</v>
      </c>
    </row>
    <row collapsed="false" customFormat="false" customHeight="false" hidden="false" ht="12.8" outlineLevel="0" r="22">
      <c r="A22" s="7" t="n">
        <v>3340</v>
      </c>
      <c r="B22" s="8" t="n">
        <f aca="false">10^R22</f>
        <v>0.0251188643150958</v>
      </c>
      <c r="P22" s="7" t="s">
        <v>65</v>
      </c>
      <c r="Q22" s="7" t="n">
        <v>8.7</v>
      </c>
      <c r="R22" s="7" t="n">
        <v>-1.6</v>
      </c>
      <c r="S22" s="7" t="n">
        <v>3340</v>
      </c>
      <c r="T22" s="7" t="s">
        <v>66</v>
      </c>
    </row>
    <row collapsed="false" customFormat="false" customHeight="false" hidden="false" ht="12.8" outlineLevel="0" r="23">
      <c r="A23" s="7" t="n">
        <v>2940</v>
      </c>
      <c r="B23" s="8" t="n">
        <f aca="false">10^R23</f>
        <v>0.00141253754462275</v>
      </c>
      <c r="P23" s="7" t="s">
        <v>67</v>
      </c>
      <c r="Q23" s="7" t="n">
        <v>11.9</v>
      </c>
      <c r="R23" s="7" t="n">
        <v>-2.85</v>
      </c>
      <c r="S23" s="7" t="n">
        <v>2940</v>
      </c>
      <c r="T23" s="7" t="s">
        <v>68</v>
      </c>
    </row>
    <row collapsed="false" customFormat="false" customHeight="false" hidden="false" ht="12.8" outlineLevel="0" r="24">
      <c r="A24" s="7" t="n">
        <v>2940</v>
      </c>
      <c r="B24" s="8" t="n">
        <f aca="false">10^R24</f>
        <v>0.00117489755493953</v>
      </c>
      <c r="P24" s="7" t="s">
        <v>69</v>
      </c>
      <c r="Q24" s="7" t="n">
        <v>12.1</v>
      </c>
      <c r="R24" s="7" t="n">
        <v>-2.93</v>
      </c>
      <c r="S24" s="7" t="n">
        <v>2940</v>
      </c>
      <c r="T24" s="7" t="s">
        <v>68</v>
      </c>
    </row>
    <row collapsed="false" customFormat="false" customHeight="false" hidden="false" ht="12.8" outlineLevel="0" r="25">
      <c r="A25" s="7" t="n">
        <v>2670</v>
      </c>
      <c r="B25" s="8" t="n">
        <f aca="false">10^R25</f>
        <v>8.12830516164099E-005</v>
      </c>
      <c r="P25" s="7" t="s">
        <v>70</v>
      </c>
      <c r="Q25" s="7" t="n">
        <v>15</v>
      </c>
      <c r="R25" s="7" t="n">
        <v>-4.09</v>
      </c>
      <c r="S25" s="7" t="n">
        <v>2670</v>
      </c>
      <c r="T25" s="7" t="s">
        <v>52</v>
      </c>
    </row>
    <row collapsed="false" customFormat="false" customHeight="false" hidden="false" ht="12.8" outlineLevel="0" r="26">
      <c r="A26" s="7" t="n">
        <v>2800</v>
      </c>
      <c r="B26" s="8" t="n">
        <f aca="false">10^R26</f>
        <v>0.000199526231496888</v>
      </c>
      <c r="P26" s="7" t="s">
        <v>71</v>
      </c>
      <c r="Q26" s="7" t="n">
        <v>14</v>
      </c>
      <c r="R26" s="7" t="n">
        <v>-3.7</v>
      </c>
      <c r="S26" s="7" t="n">
        <v>2800</v>
      </c>
      <c r="T26" s="7" t="s">
        <v>44</v>
      </c>
    </row>
    <row collapsed="false" customFormat="false" customHeight="false" hidden="false" ht="12.8" outlineLevel="0" r="27">
      <c r="A27" s="7" t="n">
        <v>8060</v>
      </c>
      <c r="B27" s="8" t="n">
        <f aca="false">10^R27</f>
        <v>10</v>
      </c>
      <c r="P27" s="7" t="s">
        <v>72</v>
      </c>
      <c r="Q27" s="7" t="n">
        <v>2.2</v>
      </c>
      <c r="R27" s="7" t="n">
        <v>1</v>
      </c>
      <c r="S27" s="7" t="n">
        <v>8060</v>
      </c>
      <c r="T27" s="7" t="s">
        <v>73</v>
      </c>
    </row>
    <row collapsed="false" customFormat="false" customHeight="false" hidden="false" ht="12.8" outlineLevel="0" r="28">
      <c r="A28" s="7" t="n">
        <v>4900</v>
      </c>
      <c r="B28" s="8" t="n">
        <f aca="false">10^R28</f>
        <v>0.316227766016838</v>
      </c>
      <c r="P28" s="7" t="s">
        <v>74</v>
      </c>
      <c r="Q28" s="7" t="n">
        <v>6</v>
      </c>
      <c r="R28" s="7" t="n">
        <v>-0.5</v>
      </c>
      <c r="S28" s="7" t="n">
        <v>4900</v>
      </c>
      <c r="T28" s="7" t="s">
        <v>75</v>
      </c>
    </row>
    <row collapsed="false" customFormat="false" customHeight="false" hidden="false" ht="12.8" outlineLevel="0" r="29">
      <c r="A29" s="7" t="n">
        <v>2940</v>
      </c>
      <c r="B29" s="8" t="n">
        <f aca="false">10^R29</f>
        <v>0.000630957344480193</v>
      </c>
      <c r="P29" s="7" t="s">
        <v>76</v>
      </c>
      <c r="Q29" s="7" t="n">
        <v>12.8</v>
      </c>
      <c r="R29" s="7" t="n">
        <v>-3.2</v>
      </c>
      <c r="S29" s="7" t="n">
        <v>2940</v>
      </c>
      <c r="T29" s="7" t="s">
        <v>68</v>
      </c>
    </row>
    <row collapsed="false" customFormat="false" customHeight="false" hidden="false" ht="23.85" outlineLevel="0" r="30">
      <c r="A30" s="7" t="n">
        <v>3870</v>
      </c>
      <c r="B30" s="8" t="n">
        <f aca="false">10^R30</f>
        <v>0.0758577575029184</v>
      </c>
      <c r="P30" s="7" t="s">
        <v>77</v>
      </c>
      <c r="Q30" s="7" t="n">
        <v>7.5</v>
      </c>
      <c r="R30" s="7" t="n">
        <v>-1.12</v>
      </c>
      <c r="S30" s="7" t="n">
        <v>3870</v>
      </c>
      <c r="T30" s="7" t="s">
        <v>59</v>
      </c>
    </row>
    <row collapsed="false" customFormat="false" customHeight="false" hidden="false" ht="23.85" outlineLevel="0" r="31">
      <c r="A31" s="7" t="n">
        <v>2670</v>
      </c>
      <c r="B31" s="8" t="n">
        <f aca="false">10^R31</f>
        <v>5.12861383991365E-005</v>
      </c>
      <c r="P31" s="7" t="s">
        <v>78</v>
      </c>
      <c r="Q31" s="7" t="n">
        <v>15.5</v>
      </c>
      <c r="R31" s="7" t="n">
        <v>-4.29</v>
      </c>
      <c r="S31" s="7" t="n">
        <v>2670</v>
      </c>
      <c r="T31" s="7" t="s">
        <v>79</v>
      </c>
    </row>
    <row collapsed="false" customFormat="false" customHeight="false" hidden="false" ht="23.85" outlineLevel="0" r="32">
      <c r="A32" s="7" t="n">
        <v>4900</v>
      </c>
      <c r="B32" s="8" t="n">
        <f aca="false">10^R32</f>
        <v>0.380189396320561</v>
      </c>
      <c r="P32" s="7" t="s">
        <v>80</v>
      </c>
      <c r="Q32" s="7" t="n">
        <v>5.8</v>
      </c>
      <c r="R32" s="7" t="n">
        <v>-0.42</v>
      </c>
      <c r="S32" s="7" t="n">
        <v>4900</v>
      </c>
      <c r="T32" s="7" t="s">
        <v>75</v>
      </c>
    </row>
    <row collapsed="false" customFormat="false" customHeight="false" hidden="false" ht="23.85" outlineLevel="0" r="33">
      <c r="A33" s="7" t="n">
        <v>2670</v>
      </c>
      <c r="B33" s="8" t="n">
        <f aca="false">10^R33</f>
        <v>1.73780082874938E-005</v>
      </c>
      <c r="P33" s="7" t="s">
        <v>81</v>
      </c>
      <c r="Q33" s="7" t="n">
        <v>16.7</v>
      </c>
      <c r="R33" s="7" t="n">
        <v>-4.76</v>
      </c>
      <c r="S33" s="7" t="n">
        <v>2670</v>
      </c>
      <c r="T33" s="7" t="s">
        <v>48</v>
      </c>
    </row>
    <row collapsed="false" customFormat="false" customHeight="false" hidden="false" ht="12.8" outlineLevel="0" r="34">
      <c r="A34" s="7" t="n">
        <v>2670</v>
      </c>
      <c r="B34" s="8" t="n">
        <f aca="false">10^R34</f>
        <v>5.24807460249772E-005</v>
      </c>
      <c r="P34" s="7" t="s">
        <v>82</v>
      </c>
      <c r="Q34" s="7" t="n">
        <v>15.5</v>
      </c>
      <c r="R34" s="7" t="n">
        <v>-4.28</v>
      </c>
      <c r="S34" s="7" t="n">
        <v>2670</v>
      </c>
      <c r="T34" s="7" t="s">
        <v>48</v>
      </c>
    </row>
    <row collapsed="false" customFormat="false" customHeight="false" hidden="false" ht="12.8" outlineLevel="0" r="35">
      <c r="A35" s="7" t="n">
        <v>9620</v>
      </c>
      <c r="B35" s="8" t="n">
        <f aca="false">10^R35</f>
        <v>21.8776162394955</v>
      </c>
      <c r="P35" s="7" t="s">
        <v>83</v>
      </c>
      <c r="Q35" s="7" t="n">
        <v>1.4</v>
      </c>
      <c r="R35" s="7" t="n">
        <v>1.34</v>
      </c>
      <c r="S35" s="7" t="n">
        <v>9620</v>
      </c>
      <c r="T35" s="7" t="s">
        <v>84</v>
      </c>
    </row>
    <row collapsed="false" customFormat="false" customHeight="false" hidden="false" ht="12.8" outlineLevel="0" r="36">
      <c r="A36" s="7" t="n">
        <v>2800</v>
      </c>
      <c r="B36" s="8" t="n">
        <f aca="false">10^R36</f>
        <v>0.000436515832240166</v>
      </c>
      <c r="P36" s="7" t="s">
        <v>85</v>
      </c>
      <c r="Q36" s="7" t="n">
        <v>13.1</v>
      </c>
      <c r="R36" s="7" t="n">
        <v>-3.36</v>
      </c>
      <c r="S36" s="7" t="n">
        <v>2800</v>
      </c>
      <c r="T36" s="7" t="s">
        <v>44</v>
      </c>
    </row>
    <row collapsed="false" customFormat="false" customHeight="false" hidden="false" ht="23.85" outlineLevel="0" r="37">
      <c r="A37" s="7" t="n">
        <v>4590</v>
      </c>
      <c r="B37" s="8" t="n">
        <f aca="false">10^R37</f>
        <v>0.275422870333817</v>
      </c>
      <c r="P37" s="7" t="s">
        <v>86</v>
      </c>
      <c r="Q37" s="7" t="n">
        <v>6.1</v>
      </c>
      <c r="R37" s="7" t="n">
        <v>-0.56</v>
      </c>
      <c r="S37" s="7" t="n">
        <v>4590</v>
      </c>
      <c r="T37" s="7" t="s">
        <v>87</v>
      </c>
    </row>
    <row collapsed="false" customFormat="false" customHeight="false" hidden="false" ht="12.8" outlineLevel="0" r="38">
      <c r="A38" s="7" t="n">
        <v>2670</v>
      </c>
      <c r="B38" s="8" t="n">
        <f aca="false">10^R38</f>
        <v>0.000125892541179417</v>
      </c>
      <c r="P38" s="7" t="s">
        <v>88</v>
      </c>
      <c r="Q38" s="7" t="n">
        <v>14.5</v>
      </c>
      <c r="R38" s="7" t="n">
        <v>-3.9</v>
      </c>
      <c r="S38" s="7" t="n">
        <v>2670</v>
      </c>
      <c r="T38" s="7" t="s">
        <v>48</v>
      </c>
    </row>
    <row collapsed="false" customFormat="false" customHeight="false" hidden="false" ht="23.85" outlineLevel="0" r="39">
      <c r="A39" s="7" t="n">
        <v>2670</v>
      </c>
      <c r="B39" s="8" t="n">
        <f aca="false">10^R39</f>
        <v>0.000354813389233575</v>
      </c>
      <c r="P39" s="7" t="s">
        <v>89</v>
      </c>
      <c r="Q39" s="7" t="n">
        <v>13.4</v>
      </c>
      <c r="R39" s="7" t="n">
        <v>-3.45</v>
      </c>
      <c r="S39" s="7" t="n">
        <v>2670</v>
      </c>
      <c r="T39" s="7" t="s">
        <v>44</v>
      </c>
    </row>
    <row collapsed="false" customFormat="false" customHeight="false" hidden="false" ht="12.8" outlineLevel="0" r="40">
      <c r="A40" s="7" t="n">
        <v>4130</v>
      </c>
      <c r="B40" s="8" t="n">
        <f aca="false">10^R40</f>
        <v>0.0758577575029184</v>
      </c>
      <c r="P40" s="7" t="s">
        <v>90</v>
      </c>
      <c r="Q40" s="7" t="n">
        <v>7.6</v>
      </c>
      <c r="R40" s="7" t="n">
        <v>-1.12</v>
      </c>
      <c r="S40" s="7" t="n">
        <v>4130</v>
      </c>
      <c r="T40" s="7" t="s">
        <v>57</v>
      </c>
    </row>
    <row collapsed="false" customFormat="false" customHeight="false" hidden="false" ht="23.85" outlineLevel="0" r="41">
      <c r="A41" s="7" t="n">
        <v>3070</v>
      </c>
      <c r="B41" s="8" t="n">
        <f aca="false">10^R41</f>
        <v>0.00275422870333817</v>
      </c>
      <c r="P41" s="7" t="s">
        <v>91</v>
      </c>
      <c r="Q41" s="7" t="n">
        <v>11.2</v>
      </c>
      <c r="R41" s="7" t="n">
        <v>-2.56</v>
      </c>
      <c r="S41" s="7" t="n">
        <v>3070</v>
      </c>
      <c r="T41" s="7" t="s">
        <v>92</v>
      </c>
    </row>
    <row collapsed="false" customFormat="false" customHeight="false" hidden="false" ht="12.8" outlineLevel="0" r="42">
      <c r="A42" s="7" t="n">
        <v>5150</v>
      </c>
      <c r="B42" s="8" t="n">
        <f aca="false">10^R42</f>
        <v>0.407380277804113</v>
      </c>
      <c r="P42" s="7" t="s">
        <v>93</v>
      </c>
      <c r="Q42" s="7" t="n">
        <v>5.7</v>
      </c>
      <c r="R42" s="7" t="n">
        <v>-0.39</v>
      </c>
      <c r="S42" s="7" t="n">
        <v>5150</v>
      </c>
      <c r="T42" s="7" t="s">
        <v>94</v>
      </c>
    </row>
    <row collapsed="false" customFormat="false" customHeight="false" hidden="false" ht="12.8" outlineLevel="0" r="43">
      <c r="A43" s="7" t="n">
        <v>9700</v>
      </c>
      <c r="B43" s="8" t="n">
        <f aca="false">10^R43</f>
        <v>0.000501187233627272</v>
      </c>
      <c r="P43" s="7" t="s">
        <v>95</v>
      </c>
      <c r="Q43" s="7" t="n">
        <v>13</v>
      </c>
      <c r="R43" s="7" t="n">
        <v>-3.3</v>
      </c>
      <c r="S43" s="7" t="n">
        <v>9700</v>
      </c>
      <c r="T43" s="7" t="s">
        <v>96</v>
      </c>
    </row>
    <row collapsed="false" customFormat="false" customHeight="false" hidden="false" ht="12.8" outlineLevel="0" r="44">
      <c r="A44" s="7" t="n">
        <v>2500</v>
      </c>
      <c r="B44" s="8" t="n">
        <f aca="false">10^R44</f>
        <v>1.23026877081238E-005</v>
      </c>
      <c r="P44" s="7" t="s">
        <v>97</v>
      </c>
      <c r="Q44" s="7" t="n">
        <v>17</v>
      </c>
      <c r="R44" s="7" t="n">
        <v>-4.91</v>
      </c>
      <c r="S44" s="7" t="n">
        <v>2500</v>
      </c>
      <c r="T44" s="7" t="s">
        <v>98</v>
      </c>
    </row>
    <row collapsed="false" customFormat="false" customHeight="false" hidden="false" ht="12.8" outlineLevel="0" r="45">
      <c r="A45" s="7" t="n">
        <v>2800</v>
      </c>
      <c r="B45" s="8" t="n">
        <f aca="false">10^R45</f>
        <v>0.00131825673855641</v>
      </c>
      <c r="P45" s="7" t="s">
        <v>99</v>
      </c>
      <c r="Q45" s="7" t="n">
        <v>11.9</v>
      </c>
      <c r="R45" s="7" t="n">
        <v>-2.88</v>
      </c>
      <c r="S45" s="7" t="n">
        <v>2800</v>
      </c>
      <c r="T45" s="7" t="s">
        <v>44</v>
      </c>
    </row>
    <row collapsed="false" customFormat="false" customHeight="false" hidden="false" ht="12.8" outlineLevel="0" r="46">
      <c r="A46" s="7" t="n">
        <v>3480</v>
      </c>
      <c r="B46" s="8" t="n">
        <f aca="false">10^R46</f>
        <v>0.00354813389233575</v>
      </c>
      <c r="P46" s="7" t="s">
        <v>100</v>
      </c>
      <c r="Q46" s="7" t="n">
        <v>10.9</v>
      </c>
      <c r="R46" s="7" t="n">
        <v>-2.45</v>
      </c>
      <c r="S46" s="7" t="n">
        <v>3480</v>
      </c>
      <c r="T46" s="7" t="s">
        <v>101</v>
      </c>
    </row>
    <row collapsed="false" customFormat="false" customHeight="false" hidden="false" ht="12.8" outlineLevel="0" r="47">
      <c r="A47" s="7" t="n">
        <v>2670</v>
      </c>
      <c r="B47" s="8" t="n">
        <f aca="false">10^R47</f>
        <v>0.000380189396320561</v>
      </c>
      <c r="P47" s="7" t="s">
        <v>102</v>
      </c>
      <c r="Q47" s="7" t="n">
        <v>13.3</v>
      </c>
      <c r="R47" s="7" t="n">
        <v>-3.42</v>
      </c>
      <c r="S47" s="7" t="n">
        <v>2670</v>
      </c>
      <c r="T47" s="7" t="s">
        <v>52</v>
      </c>
    </row>
    <row collapsed="false" customFormat="false" customHeight="false" hidden="false" ht="12.8" outlineLevel="0" r="48">
      <c r="A48" s="7" t="n">
        <v>2800</v>
      </c>
      <c r="B48" s="8" t="n">
        <f aca="false">10^R48</f>
        <v>0.000446683592150963</v>
      </c>
      <c r="P48" s="7" t="s">
        <v>103</v>
      </c>
      <c r="Q48" s="7" t="n">
        <v>13.1</v>
      </c>
      <c r="R48" s="7" t="n">
        <v>-3.35</v>
      </c>
      <c r="S48" s="7" t="n">
        <v>2800</v>
      </c>
      <c r="T48" s="7" t="s">
        <v>44</v>
      </c>
    </row>
    <row collapsed="false" customFormat="false" customHeight="false" hidden="false" ht="23.85" outlineLevel="0" r="49">
      <c r="A49" s="7" t="n">
        <v>13000</v>
      </c>
      <c r="B49" s="8" t="n">
        <f aca="false">10^R49</f>
        <v>0.000165958690743756</v>
      </c>
      <c r="P49" s="7" t="s">
        <v>104</v>
      </c>
      <c r="Q49" s="7" t="n">
        <v>14.2</v>
      </c>
      <c r="R49" s="7" t="n">
        <v>-3.78</v>
      </c>
      <c r="S49" s="7" t="n">
        <v>13000</v>
      </c>
      <c r="T49" s="7" t="s">
        <v>105</v>
      </c>
    </row>
    <row collapsed="false" customFormat="false" customHeight="false" hidden="false" ht="12.8" outlineLevel="0" r="50">
      <c r="A50" s="7" t="n">
        <v>3200</v>
      </c>
      <c r="B50" s="8" t="n">
        <f aca="false">10^R50</f>
        <v>0.00588843655355589</v>
      </c>
      <c r="P50" s="7" t="s">
        <v>106</v>
      </c>
      <c r="Q50" s="7" t="n">
        <v>10.3</v>
      </c>
      <c r="R50" s="7" t="n">
        <v>-2.23</v>
      </c>
      <c r="S50" s="7" t="n">
        <v>3200</v>
      </c>
      <c r="T50" s="7" t="s">
        <v>107</v>
      </c>
    </row>
    <row collapsed="false" customFormat="false" customHeight="false" hidden="false" ht="12.8" outlineLevel="0" r="51">
      <c r="A51" s="7" t="n">
        <v>2940</v>
      </c>
      <c r="B51" s="8" t="n">
        <f aca="false">10^R51</f>
        <v>0.00316227766016838</v>
      </c>
      <c r="P51" s="7" t="s">
        <v>108</v>
      </c>
      <c r="Q51" s="7" t="n">
        <v>11</v>
      </c>
      <c r="R51" s="7" t="n">
        <v>-2.5</v>
      </c>
      <c r="S51" s="7" t="n">
        <v>2940</v>
      </c>
      <c r="T51" s="7" t="s">
        <v>68</v>
      </c>
    </row>
    <row collapsed="false" customFormat="false" customHeight="false" hidden="false" ht="12.8" outlineLevel="0" r="52">
      <c r="A52" s="7" t="n">
        <v>10000</v>
      </c>
      <c r="B52" s="8" t="n">
        <f aca="false">10^R52</f>
        <v>0.00288403150312661</v>
      </c>
      <c r="P52" s="7" t="s">
        <v>109</v>
      </c>
      <c r="Q52" s="7" t="n">
        <v>11.1</v>
      </c>
      <c r="R52" s="7" t="n">
        <v>-2.54</v>
      </c>
      <c r="S52" s="7" t="n">
        <v>10000</v>
      </c>
      <c r="T52" s="7" t="s">
        <v>50</v>
      </c>
    </row>
    <row collapsed="false" customFormat="false" customHeight="false" hidden="false" ht="23.85" outlineLevel="0" r="53">
      <c r="A53" s="7" t="n">
        <v>4950</v>
      </c>
      <c r="B53" s="8" t="n">
        <f aca="false">10^R53</f>
        <v>0.398107170553497</v>
      </c>
      <c r="P53" s="7" t="s">
        <v>110</v>
      </c>
      <c r="Q53" s="7" t="n">
        <v>5.8</v>
      </c>
      <c r="R53" s="7" t="n">
        <v>-0.4</v>
      </c>
      <c r="S53" s="7" t="n">
        <v>4950</v>
      </c>
      <c r="T53" s="7" t="s">
        <v>111</v>
      </c>
    </row>
    <row collapsed="false" customFormat="false" customHeight="false" hidden="false" ht="12.8" outlineLevel="0" r="54">
      <c r="A54" s="7" t="n">
        <v>2800</v>
      </c>
      <c r="B54" s="8" t="n">
        <f aca="false">10^R54</f>
        <v>0.00165958690743756</v>
      </c>
      <c r="P54" s="7" t="s">
        <v>112</v>
      </c>
      <c r="Q54" s="7" t="n">
        <v>11.7</v>
      </c>
      <c r="R54" s="7" t="n">
        <v>-2.78</v>
      </c>
      <c r="S54" s="7" t="n">
        <v>2800</v>
      </c>
      <c r="T54" s="7" t="s">
        <v>44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257" min="1" style="0" width="11.6235294117647"/>
  </cols>
  <sheetData>
    <row collapsed="false" customFormat="false" customHeight="false" hidden="false" ht="12.8" outlineLevel="0" r="1">
      <c r="A1" s="0" t="s">
        <v>113</v>
      </c>
    </row>
    <row collapsed="false" customFormat="false" customHeight="false" hidden="false" ht="12.8" outlineLevel="0" r="2">
      <c r="A2" s="0" t="s">
        <v>114</v>
      </c>
    </row>
    <row collapsed="false" customFormat="false" customHeight="false" hidden="false" ht="12.8" outlineLevel="0" r="3">
      <c r="A3" s="0" t="s">
        <v>115</v>
      </c>
    </row>
    <row collapsed="false" customFormat="false" customHeight="false" hidden="false" ht="12.8" outlineLevel="0" r="10">
      <c r="A10" s="0" t="s">
        <v>116</v>
      </c>
    </row>
    <row collapsed="false" customFormat="false" customHeight="false" hidden="false" ht="12.8" outlineLevel="0" r="20">
      <c r="A20" s="0" t="s">
        <v>117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1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1881</TotalTime>
  <Application>OpenOffice.org/3.1$Unix OpenOffice.org_project/310m19$Build-9420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2012-07-10T15:30:16.00Z</dcterms:created>
  <dc:creator>Andrew Ross</dc:creator>
  <cp:lastModifiedBy>Andrew Ross</cp:lastModifiedBy>
  <dcterms:modified xsi:type="dcterms:W3CDTF">2012-07-10T16:17:17.00Z</dcterms:modified>
  <cp:revision>4</cp:revision>
</cp:coreProperties>
</file>